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09\1 výzva\"/>
    </mc:Choice>
  </mc:AlternateContent>
  <xr:revisionPtr revIDLastSave="0" documentId="13_ncr:1_{57D2DD44-DB96-4417-BC63-2505B3D4C0B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Tonery!$B$2:$U$20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6" i="1" l="1"/>
  <c r="S16" i="1"/>
  <c r="T16" i="1"/>
  <c r="P8" i="1"/>
  <c r="P9" i="1"/>
  <c r="P10" i="1"/>
  <c r="P11" i="1"/>
  <c r="P12" i="1"/>
  <c r="P13" i="1"/>
  <c r="P14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7" i="1"/>
  <c r="T7" i="1"/>
  <c r="P15" i="1"/>
  <c r="P17" i="1"/>
  <c r="T17" i="1"/>
  <c r="P7" i="1"/>
  <c r="S7" i="1" l="1"/>
  <c r="R20" i="1" s="1"/>
  <c r="Q20" i="1"/>
</calcChain>
</file>

<file path=xl/sharedStrings.xml><?xml version="1.0" encoding="utf-8"?>
<sst xmlns="http://schemas.openxmlformats.org/spreadsheetml/2006/main" count="100" uniqueCount="68">
  <si>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</si>
  <si>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</si>
  <si>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</si>
  <si>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</si>
  <si>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</si>
  <si>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</si>
  <si>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</si>
  <si>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</si>
  <si>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</si>
  <si>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</si>
  <si>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</si>
  <si>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</si>
  <si>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</si>
  <si>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</si>
  <si>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</si>
  <si>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30125000-1 - Části a příslušenství fotokopírovacích strojů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</si>
  <si>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</si>
  <si>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</si>
  <si>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</si>
  <si>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</si>
  <si>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</si>
  <si>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</si>
  <si>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</si>
  <si>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</si>
  <si>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</si>
  <si>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</si>
  <si>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</si>
  <si>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</si>
  <si>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</si>
  <si>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</si>
  <si>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</si>
  <si>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ks</t>
  </si>
  <si>
    <t>Obrazová jednotka pro černý toner do tiskového zařízení OKI B412</t>
  </si>
  <si>
    <t>Příloha č. 2 Kupní smlouvy - technická specifikace
Tonery (II.) 009 - 2023 (kompatibilní)</t>
  </si>
  <si>
    <t>EO - Václava Vlková,
Tel.: 37763 1146,
E-mail: vlkovav@rek.zcu.cz</t>
  </si>
  <si>
    <t>Univerzitní 8,
301 00 Plzeň,
Rektorát - Ekonomický odbor,
místnost UR 221</t>
  </si>
  <si>
    <t>OHR - Ing. Klára Kaľamárová,
Tel.: 37763 1256</t>
  </si>
  <si>
    <t>Univerzitní 8, 
301 00 Plzeň,
Rektorát - Odbor lidských zdrojů,
místnost UR 206</t>
  </si>
  <si>
    <t>KAJ - Diana Görnerová,
Tel.: 734 428 141</t>
  </si>
  <si>
    <t>Sedláčkova 15, 
301 00 Plzeň,
Fakulta filozofická - Katedra anglického jazyka a literatury,
místnost SP 207</t>
  </si>
  <si>
    <t>Sylva Spitzbartová,
Tel.: 37763 1216</t>
  </si>
  <si>
    <t>Univerzitní 18, 
301 00 Plzeň,
Archiv,
místnost UB 015</t>
  </si>
  <si>
    <t>KTV - Petra Kotorová,
Tel.: 774 296 288,
E-mail: kotorova@ktv.zcu.cz</t>
  </si>
  <si>
    <t>Klatovská 51, 
301 00 Plzeň,
Fakulta pedagogická - Centrum tělesné výchovy a sportu,
místnost KL 128</t>
  </si>
  <si>
    <t>Sedláčkova 19, 
301 00 Plzeň,
Fakulta filozofická - Katedra filozofie,
místnost SD 205
(lze zanechat na vrátnici SP)</t>
  </si>
  <si>
    <t>KFI - Mgr. Josef Zeman, 
Tel.: 37763 5503</t>
  </si>
  <si>
    <t>Samostatná faktura</t>
  </si>
  <si>
    <t>Fotoválec do tiskárny Lexmark MS 415 dn</t>
  </si>
  <si>
    <r>
      <t xml:space="preserve">Toner do Lexmark MS 415dn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</si>
  <si>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Originální, nebo kompatibilní toner splňující podmínky certifikátu STMC.
Minimální výtěžnost při 5% pokrytí 10 000 stran. </t>
  </si>
  <si>
    <r>
      <t xml:space="preserve"> Toner do tiskárny OKI B412 -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</si>
  <si>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Originální, nebo kompatibilní toner splňující podmínky certifikátu STMC.
Minimální výtěžnost při 5% pokrytí 3 000 stran. </t>
  </si>
  <si>
    <r>
      <t>Toner do tiskárny Lexmark MS415dn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</si>
  <si>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Válec do tiskárny Lexmark MS415dn</t>
  </si>
  <si>
    <r>
      <t>Toner do tiskárny HP LaserJet Pro MFP M426fdn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</si>
  <si>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Originální, nebo kompatibilní toner splňující podmínky certifikátu STMC.
Minimální výtěžnost při 5% pokrytí 9 000 stran.</t>
  </si>
  <si>
    <r>
      <t>Toner do tiskárny HP Laser Jet P2055d -</t>
    </r>
    <r>
      <rPr>
        <b/>
        <sz val="11"/>
        <color theme="1"/>
        <rFont val="Calibri"/>
        <family val="2"/>
        <charset val="238"/>
        <scheme val="minor"/>
      </rPr>
      <t xml:space="preserve"> černý  </t>
    </r>
  </si>
  <si>
    <t>Originální, nebo kompatibilní toner splňující podmínky certifikátu STMC.
Minimální výtěžnost při 5% pokrytí 6 500 stran.</t>
  </si>
  <si>
    <r>
      <t xml:space="preserve">Toner do tiskárny Canon - MF641Cw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</si>
  <si>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
Minimální výtěžnost při 5% pokrytí 3 100 stran.</t>
  </si>
  <si>
    <t>Originální, nebo kompatibilní toner splňující podmínky certifikátu STMC.
Minimální výtěžnost při 5% pokrytí 2 300 stran.</t>
  </si>
  <si>
    <r>
      <t xml:space="preserve">Toner do tiskárny Lexmark CX 727de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</si>
  <si>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t>Originální, nebo kompatibilní toner splňující podmínky certifikátu STMC.
Minimální výtěžnost při 5% pokrytí 13 000 stran.</t>
  </si>
  <si>
    <t>Originální, nebo kompatibilní obrazový válec pro OKI B412. 
Výtěžnost min. 25 000 stránek formátu A4 černobíle.</t>
  </si>
  <si>
    <t>NE</t>
  </si>
  <si>
    <t>Originální, nebo kompatibilní válec do tiskárny. Kapacita 60 000 stránek.</t>
  </si>
  <si>
    <t>Originální, nebo kompatibilní fotoválec do tiskárny Lexmark MS415 dn, 
výtěžnost min. 60 000 stran.</t>
  </si>
  <si>
    <r>
      <t xml:space="preserve">Toner do tiskárny Canon - MF641Cw - </t>
    </r>
    <r>
      <rPr>
        <b/>
        <sz val="11"/>
        <color theme="1"/>
        <rFont val="Calibri"/>
        <family val="2"/>
        <charset val="238"/>
        <scheme val="minor"/>
      </rPr>
      <t>purpurový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</si>
</sst>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7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top" wrapText="1"/>
    </xf>
    <xf numFmtId="0" fontId="18" fillId="0" borderId="0" xfId="0" applyFont="1"/>
    <xf numFmtId="0" fontId="18" fillId="0" borderId="0" xfId="0" applyFont="1" applyAlignment="1">
      <alignment horizontal="center"/>
    </xf>
    <xf numFmtId="0" fontId="0" fillId="0" borderId="7" xfId="0" applyBorder="1"/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right" vertical="center" inden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49" fontId="21" fillId="0" borderId="0" xfId="0" applyNumberFormat="1" applyFont="1" applyAlignment="1">
      <alignment vertical="center" wrapText="1"/>
    </xf>
    <xf numFmtId="164" fontId="0" fillId="0" borderId="14" xfId="0" applyNumberFormat="1" applyBorder="1" applyAlignment="1">
      <alignment horizontal="right" vertical="center" inden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0" fillId="3" borderId="24" xfId="0" applyFill="1" applyBorder="1" applyAlignment="1">
      <alignment vertical="center" wrapText="1"/>
    </xf>
    <xf numFmtId="3" fontId="0" fillId="2" borderId="25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 indent="1"/>
    </xf>
    <xf numFmtId="0" fontId="3" fillId="3" borderId="15" xfId="0" applyFont="1" applyFill="1" applyBorder="1" applyAlignment="1">
      <alignment horizontal="left" vertical="center" wrapText="1" indent="1"/>
    </xf>
    <xf numFmtId="0" fontId="3" fillId="3" borderId="18" xfId="0" applyFont="1" applyFill="1" applyBorder="1" applyAlignment="1">
      <alignment horizontal="left" vertical="center" wrapText="1" indent="1"/>
    </xf>
    <xf numFmtId="0" fontId="3" fillId="3" borderId="6" xfId="0" applyFont="1" applyFill="1" applyBorder="1" applyAlignment="1">
      <alignment horizontal="left" vertical="center" wrapText="1" indent="1"/>
    </xf>
    <xf numFmtId="0" fontId="3" fillId="3" borderId="13" xfId="0" applyFont="1" applyFill="1" applyBorder="1" applyAlignment="1">
      <alignment horizontal="left" vertical="center" wrapText="1" indent="1"/>
    </xf>
    <xf numFmtId="0" fontId="3" fillId="3" borderId="22" xfId="0" applyFont="1" applyFill="1" applyBorder="1" applyAlignment="1">
      <alignment horizontal="left" vertical="center" wrapText="1" indent="1"/>
    </xf>
    <xf numFmtId="0" fontId="3" fillId="3" borderId="20" xfId="0" applyFont="1" applyFill="1" applyBorder="1" applyAlignment="1">
      <alignment horizontal="left" vertical="center" wrapText="1" indent="1"/>
    </xf>
    <xf numFmtId="0" fontId="3" fillId="3" borderId="24" xfId="0" applyFont="1" applyFill="1" applyBorder="1" applyAlignment="1">
      <alignment horizontal="left" vertical="center" wrapText="1" indent="1"/>
    </xf>
    <xf numFmtId="0" fontId="0" fillId="3" borderId="1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7" fillId="3" borderId="8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 applyProtection="1">
      <alignment horizontal="left" vertical="center" wrapText="1" indent="1"/>
      <protection locked="0"/>
    </xf>
    <xf numFmtId="0" fontId="12" fillId="5" borderId="15" xfId="0" applyFont="1" applyFill="1" applyBorder="1" applyAlignment="1" applyProtection="1">
      <alignment horizontal="left" vertical="center" wrapText="1" indent="1"/>
      <protection locked="0"/>
    </xf>
    <xf numFmtId="0" fontId="12" fillId="5" borderId="18" xfId="0" applyFont="1" applyFill="1" applyBorder="1" applyAlignment="1" applyProtection="1">
      <alignment horizontal="left" vertical="center" wrapText="1" indent="1"/>
      <protection locked="0"/>
    </xf>
    <xf numFmtId="0" fontId="12" fillId="5" borderId="6" xfId="0" applyFont="1" applyFill="1" applyBorder="1" applyAlignment="1" applyProtection="1">
      <alignment horizontal="left" vertical="center" wrapText="1" indent="1"/>
      <protection locked="0"/>
    </xf>
    <xf numFmtId="0" fontId="12" fillId="5" borderId="13" xfId="0" applyFont="1" applyFill="1" applyBorder="1" applyAlignment="1" applyProtection="1">
      <alignment horizontal="left" vertical="center" wrapText="1" indent="1"/>
      <protection locked="0"/>
    </xf>
    <xf numFmtId="0" fontId="12" fillId="5" borderId="22" xfId="0" applyFont="1" applyFill="1" applyBorder="1" applyAlignment="1" applyProtection="1">
      <alignment horizontal="left" vertical="center" wrapText="1" indent="1"/>
      <protection locked="0"/>
    </xf>
    <xf numFmtId="0" fontId="12" fillId="5" borderId="20" xfId="0" applyFont="1" applyFill="1" applyBorder="1" applyAlignment="1" applyProtection="1">
      <alignment horizontal="left" vertical="center" wrapText="1" indent="1"/>
      <protection locked="0"/>
    </xf>
    <xf numFmtId="0" fontId="12" fillId="5" borderId="24" xfId="0" applyFont="1" applyFill="1" applyBorder="1" applyAlignment="1" applyProtection="1">
      <alignment horizontal="left" vertical="center" wrapText="1" indent="1"/>
      <protection locked="0"/>
    </xf>
    <xf numFmtId="164" fontId="12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2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7"/>
  <sheetViews>
    <sheetView tabSelected="1" zoomScale="68" zoomScaleNormal="68" workbookViewId="0">
      <selection activeCell="M14" sqref="M1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hidden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130" t="s">
        <v>33</v>
      </c>
      <c r="C1" s="131"/>
      <c r="D1" s="34"/>
      <c r="E1" s="35"/>
      <c r="G1" s="59"/>
    </row>
    <row r="2" spans="2:22" ht="60" customHeight="1" x14ac:dyDescent="0.25">
      <c r="B2" s="9"/>
      <c r="C2"/>
      <c r="D2" s="9"/>
      <c r="E2" s="10"/>
      <c r="F2" s="5"/>
      <c r="G2" s="137"/>
      <c r="H2" s="138"/>
      <c r="I2" s="138"/>
      <c r="J2" s="138"/>
      <c r="K2" s="138"/>
      <c r="L2" s="138"/>
      <c r="M2" s="138"/>
      <c r="N2" s="138"/>
      <c r="O2" s="138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138"/>
      <c r="H3" s="138"/>
      <c r="I3" s="138"/>
      <c r="J3" s="138"/>
      <c r="K3" s="138"/>
      <c r="L3" s="138"/>
      <c r="M3" s="138"/>
      <c r="N3" s="138"/>
      <c r="O3" s="138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17</v>
      </c>
      <c r="D6" s="23" t="s">
        <v>4</v>
      </c>
      <c r="E6" s="23" t="s">
        <v>18</v>
      </c>
      <c r="F6" s="23" t="s">
        <v>19</v>
      </c>
      <c r="G6" s="24" t="s">
        <v>5</v>
      </c>
      <c r="H6" s="23" t="s">
        <v>16</v>
      </c>
      <c r="I6" s="23" t="s">
        <v>20</v>
      </c>
      <c r="J6" s="23" t="s">
        <v>21</v>
      </c>
      <c r="K6" s="23" t="s">
        <v>30</v>
      </c>
      <c r="L6" s="23" t="s">
        <v>22</v>
      </c>
      <c r="M6" s="124" t="s">
        <v>23</v>
      </c>
      <c r="N6" s="23" t="s">
        <v>24</v>
      </c>
      <c r="O6" s="23" t="s">
        <v>25</v>
      </c>
      <c r="P6" s="23" t="s">
        <v>26</v>
      </c>
      <c r="Q6" s="23" t="s">
        <v>6</v>
      </c>
      <c r="R6" s="25" t="s">
        <v>7</v>
      </c>
      <c r="S6" s="124" t="s">
        <v>8</v>
      </c>
      <c r="T6" s="124" t="s">
        <v>9</v>
      </c>
      <c r="U6" s="23" t="s">
        <v>27</v>
      </c>
      <c r="V6" s="23" t="s">
        <v>28</v>
      </c>
    </row>
    <row r="7" spans="2:22" ht="51.75" customHeight="1" thickTop="1" x14ac:dyDescent="0.25">
      <c r="B7" s="43">
        <v>1</v>
      </c>
      <c r="C7" s="112" t="s">
        <v>47</v>
      </c>
      <c r="D7" s="44">
        <v>2</v>
      </c>
      <c r="E7" s="45" t="s">
        <v>31</v>
      </c>
      <c r="F7" s="112" t="s">
        <v>66</v>
      </c>
      <c r="G7" s="157"/>
      <c r="H7" s="46" t="s">
        <v>64</v>
      </c>
      <c r="I7" s="151" t="s">
        <v>46</v>
      </c>
      <c r="J7" s="153"/>
      <c r="K7" s="147"/>
      <c r="L7" s="147"/>
      <c r="M7" s="151" t="s">
        <v>34</v>
      </c>
      <c r="N7" s="151" t="s">
        <v>35</v>
      </c>
      <c r="O7" s="139">
        <v>21</v>
      </c>
      <c r="P7" s="40">
        <f t="shared" ref="P7:P17" si="0">D7*Q7</f>
        <v>2200</v>
      </c>
      <c r="Q7" s="47">
        <v>1100</v>
      </c>
      <c r="R7" s="165"/>
      <c r="S7" s="41">
        <f t="shared" ref="S7" si="1">D7*R7</f>
        <v>0</v>
      </c>
      <c r="T7" s="42" t="str">
        <f t="shared" ref="T7" si="2">IF(ISNUMBER(R7), IF(R7&gt;Q7,"NEVYHOVUJE","VYHOVUJE")," ")</f>
        <v xml:space="preserve"> </v>
      </c>
      <c r="U7" s="147"/>
      <c r="V7" s="45" t="s">
        <v>15</v>
      </c>
    </row>
    <row r="8" spans="2:22" ht="51.75" customHeight="1" thickBot="1" x14ac:dyDescent="0.3">
      <c r="B8" s="61">
        <v>2</v>
      </c>
      <c r="C8" s="113" t="s">
        <v>48</v>
      </c>
      <c r="D8" s="62">
        <v>2</v>
      </c>
      <c r="E8" s="120" t="s">
        <v>31</v>
      </c>
      <c r="F8" s="113" t="s">
        <v>49</v>
      </c>
      <c r="G8" s="158"/>
      <c r="H8" s="63" t="s">
        <v>29</v>
      </c>
      <c r="I8" s="152"/>
      <c r="J8" s="154"/>
      <c r="K8" s="150"/>
      <c r="L8" s="150"/>
      <c r="M8" s="146"/>
      <c r="N8" s="146"/>
      <c r="O8" s="140"/>
      <c r="P8" s="60">
        <f t="shared" si="0"/>
        <v>4000</v>
      </c>
      <c r="Q8" s="64">
        <v>2000</v>
      </c>
      <c r="R8" s="166"/>
      <c r="S8" s="65">
        <f t="shared" ref="S8:S15" si="3">D8*R8</f>
        <v>0</v>
      </c>
      <c r="T8" s="66" t="str">
        <f t="shared" ref="T8:T15" si="4">IF(ISNUMBER(R8), IF(R8&gt;Q8,"NEVYHOVUJE","VYHOVUJE")," ")</f>
        <v xml:space="preserve"> </v>
      </c>
      <c r="U8" s="148"/>
      <c r="V8" s="120" t="s">
        <v>10</v>
      </c>
    </row>
    <row r="9" spans="2:22" ht="45" customHeight="1" x14ac:dyDescent="0.25">
      <c r="B9" s="67">
        <v>3</v>
      </c>
      <c r="C9" s="114" t="s">
        <v>32</v>
      </c>
      <c r="D9" s="68">
        <v>1</v>
      </c>
      <c r="E9" s="69" t="s">
        <v>31</v>
      </c>
      <c r="F9" s="114" t="s">
        <v>63</v>
      </c>
      <c r="G9" s="159"/>
      <c r="H9" s="70" t="s">
        <v>64</v>
      </c>
      <c r="I9" s="143" t="s">
        <v>46</v>
      </c>
      <c r="J9" s="155"/>
      <c r="K9" s="149"/>
      <c r="L9" s="149"/>
      <c r="M9" s="143" t="s">
        <v>45</v>
      </c>
      <c r="N9" s="143" t="s">
        <v>44</v>
      </c>
      <c r="O9" s="141">
        <v>21</v>
      </c>
      <c r="P9" s="71">
        <f t="shared" si="0"/>
        <v>3500</v>
      </c>
      <c r="Q9" s="72">
        <v>3500</v>
      </c>
      <c r="R9" s="167"/>
      <c r="S9" s="73">
        <f t="shared" si="3"/>
        <v>0</v>
      </c>
      <c r="T9" s="74" t="str">
        <f t="shared" si="4"/>
        <v xml:space="preserve"> </v>
      </c>
      <c r="U9" s="149"/>
      <c r="V9" s="69" t="s">
        <v>15</v>
      </c>
    </row>
    <row r="10" spans="2:22" ht="45" customHeight="1" thickBot="1" x14ac:dyDescent="0.3">
      <c r="B10" s="75">
        <v>4</v>
      </c>
      <c r="C10" s="115" t="s">
        <v>50</v>
      </c>
      <c r="D10" s="76">
        <v>3</v>
      </c>
      <c r="E10" s="121" t="s">
        <v>31</v>
      </c>
      <c r="F10" s="115" t="s">
        <v>51</v>
      </c>
      <c r="G10" s="160"/>
      <c r="H10" s="77" t="s">
        <v>29</v>
      </c>
      <c r="I10" s="152"/>
      <c r="J10" s="154"/>
      <c r="K10" s="150"/>
      <c r="L10" s="150"/>
      <c r="M10" s="144"/>
      <c r="N10" s="144"/>
      <c r="O10" s="142"/>
      <c r="P10" s="78">
        <f t="shared" si="0"/>
        <v>3000</v>
      </c>
      <c r="Q10" s="79">
        <v>1000</v>
      </c>
      <c r="R10" s="168"/>
      <c r="S10" s="80">
        <f t="shared" si="3"/>
        <v>0</v>
      </c>
      <c r="T10" s="81" t="str">
        <f t="shared" si="4"/>
        <v xml:space="preserve"> </v>
      </c>
      <c r="U10" s="150"/>
      <c r="V10" s="121" t="s">
        <v>10</v>
      </c>
    </row>
    <row r="11" spans="2:22" ht="42.75" customHeight="1" x14ac:dyDescent="0.25">
      <c r="B11" s="51">
        <v>5</v>
      </c>
      <c r="C11" s="116" t="s">
        <v>52</v>
      </c>
      <c r="D11" s="52">
        <v>15</v>
      </c>
      <c r="E11" s="53" t="s">
        <v>31</v>
      </c>
      <c r="F11" s="116" t="s">
        <v>49</v>
      </c>
      <c r="G11" s="161"/>
      <c r="H11" s="54" t="s">
        <v>29</v>
      </c>
      <c r="I11" s="143" t="s">
        <v>46</v>
      </c>
      <c r="J11" s="155"/>
      <c r="K11" s="149"/>
      <c r="L11" s="149"/>
      <c r="M11" s="145" t="s">
        <v>36</v>
      </c>
      <c r="N11" s="145" t="s">
        <v>37</v>
      </c>
      <c r="O11" s="140">
        <v>21</v>
      </c>
      <c r="P11" s="55">
        <f t="shared" si="0"/>
        <v>30000</v>
      </c>
      <c r="Q11" s="56">
        <v>2000</v>
      </c>
      <c r="R11" s="169"/>
      <c r="S11" s="57">
        <f t="shared" si="3"/>
        <v>0</v>
      </c>
      <c r="T11" s="58" t="str">
        <f t="shared" si="4"/>
        <v xml:space="preserve"> </v>
      </c>
      <c r="U11" s="148"/>
      <c r="V11" s="148" t="s">
        <v>10</v>
      </c>
    </row>
    <row r="12" spans="2:22" ht="29.25" customHeight="1" x14ac:dyDescent="0.25">
      <c r="B12" s="51">
        <v>6</v>
      </c>
      <c r="C12" s="116" t="s">
        <v>53</v>
      </c>
      <c r="D12" s="52">
        <v>15</v>
      </c>
      <c r="E12" s="53" t="s">
        <v>31</v>
      </c>
      <c r="F12" s="116" t="s">
        <v>65</v>
      </c>
      <c r="G12" s="161"/>
      <c r="H12" s="54" t="s">
        <v>64</v>
      </c>
      <c r="I12" s="145"/>
      <c r="J12" s="156"/>
      <c r="K12" s="148"/>
      <c r="L12" s="148"/>
      <c r="M12" s="146"/>
      <c r="N12" s="146"/>
      <c r="O12" s="140"/>
      <c r="P12" s="48">
        <f t="shared" si="0"/>
        <v>19500</v>
      </c>
      <c r="Q12" s="56">
        <v>1300</v>
      </c>
      <c r="R12" s="169"/>
      <c r="S12" s="49">
        <f t="shared" si="3"/>
        <v>0</v>
      </c>
      <c r="T12" s="50" t="str">
        <f t="shared" si="4"/>
        <v xml:space="preserve"> </v>
      </c>
      <c r="U12" s="148"/>
      <c r="V12" s="148"/>
    </row>
    <row r="13" spans="2:22" ht="42.75" customHeight="1" thickBot="1" x14ac:dyDescent="0.3">
      <c r="B13" s="61">
        <v>7</v>
      </c>
      <c r="C13" s="113" t="s">
        <v>54</v>
      </c>
      <c r="D13" s="62">
        <v>1</v>
      </c>
      <c r="E13" s="120" t="s">
        <v>31</v>
      </c>
      <c r="F13" s="113" t="s">
        <v>55</v>
      </c>
      <c r="G13" s="158"/>
      <c r="H13" s="63" t="s">
        <v>29</v>
      </c>
      <c r="I13" s="152"/>
      <c r="J13" s="154"/>
      <c r="K13" s="150"/>
      <c r="L13" s="150"/>
      <c r="M13" s="146"/>
      <c r="N13" s="146"/>
      <c r="O13" s="140"/>
      <c r="P13" s="60">
        <f t="shared" si="0"/>
        <v>2000</v>
      </c>
      <c r="Q13" s="64">
        <v>2000</v>
      </c>
      <c r="R13" s="166"/>
      <c r="S13" s="65">
        <f t="shared" si="3"/>
        <v>0</v>
      </c>
      <c r="T13" s="66" t="str">
        <f t="shared" si="4"/>
        <v xml:space="preserve"> </v>
      </c>
      <c r="U13" s="148"/>
      <c r="V13" s="148"/>
    </row>
    <row r="14" spans="2:22" ht="86.25" customHeight="1" thickBot="1" x14ac:dyDescent="0.3">
      <c r="B14" s="82">
        <v>8</v>
      </c>
      <c r="C14" s="117" t="s">
        <v>56</v>
      </c>
      <c r="D14" s="83">
        <v>2</v>
      </c>
      <c r="E14" s="84" t="s">
        <v>31</v>
      </c>
      <c r="F14" s="117" t="s">
        <v>57</v>
      </c>
      <c r="G14" s="162"/>
      <c r="H14" s="85" t="s">
        <v>29</v>
      </c>
      <c r="I14" s="110" t="s">
        <v>46</v>
      </c>
      <c r="J14" s="86"/>
      <c r="K14" s="84"/>
      <c r="L14" s="84"/>
      <c r="M14" s="110" t="s">
        <v>38</v>
      </c>
      <c r="N14" s="110" t="s">
        <v>39</v>
      </c>
      <c r="O14" s="87">
        <v>21</v>
      </c>
      <c r="P14" s="88">
        <f t="shared" si="0"/>
        <v>1200</v>
      </c>
      <c r="Q14" s="89">
        <v>600</v>
      </c>
      <c r="R14" s="170"/>
      <c r="S14" s="90">
        <f t="shared" si="3"/>
        <v>0</v>
      </c>
      <c r="T14" s="91" t="str">
        <f t="shared" si="4"/>
        <v xml:space="preserve"> </v>
      </c>
      <c r="U14" s="84"/>
      <c r="V14" s="84" t="s">
        <v>10</v>
      </c>
    </row>
    <row r="15" spans="2:22" ht="40.5" customHeight="1" x14ac:dyDescent="0.25">
      <c r="B15" s="67">
        <v>9</v>
      </c>
      <c r="C15" s="114" t="s">
        <v>58</v>
      </c>
      <c r="D15" s="68">
        <v>1</v>
      </c>
      <c r="E15" s="69" t="s">
        <v>31</v>
      </c>
      <c r="F15" s="114" t="s">
        <v>59</v>
      </c>
      <c r="G15" s="159"/>
      <c r="H15" s="70" t="s">
        <v>29</v>
      </c>
      <c r="I15" s="143" t="s">
        <v>46</v>
      </c>
      <c r="J15" s="155"/>
      <c r="K15" s="149"/>
      <c r="L15" s="149"/>
      <c r="M15" s="143" t="s">
        <v>40</v>
      </c>
      <c r="N15" s="143" t="s">
        <v>41</v>
      </c>
      <c r="O15" s="141">
        <v>21</v>
      </c>
      <c r="P15" s="71">
        <f t="shared" si="0"/>
        <v>2100</v>
      </c>
      <c r="Q15" s="72">
        <v>2100</v>
      </c>
      <c r="R15" s="167"/>
      <c r="S15" s="73">
        <f t="shared" si="3"/>
        <v>0</v>
      </c>
      <c r="T15" s="74" t="str">
        <f t="shared" si="4"/>
        <v xml:space="preserve"> </v>
      </c>
      <c r="U15" s="149"/>
      <c r="V15" s="149" t="s">
        <v>10</v>
      </c>
    </row>
    <row r="16" spans="2:22" ht="40.5" customHeight="1" thickBot="1" x14ac:dyDescent="0.3">
      <c r="B16" s="103">
        <v>10</v>
      </c>
      <c r="C16" s="125" t="s">
        <v>67</v>
      </c>
      <c r="D16" s="104">
        <v>1</v>
      </c>
      <c r="E16" s="105" t="s">
        <v>31</v>
      </c>
      <c r="F16" s="118" t="s">
        <v>60</v>
      </c>
      <c r="G16" s="163"/>
      <c r="H16" s="106" t="s">
        <v>29</v>
      </c>
      <c r="I16" s="152"/>
      <c r="J16" s="154"/>
      <c r="K16" s="150"/>
      <c r="L16" s="150"/>
      <c r="M16" s="144"/>
      <c r="N16" s="144"/>
      <c r="O16" s="142"/>
      <c r="P16" s="78">
        <f t="shared" si="0"/>
        <v>2000</v>
      </c>
      <c r="Q16" s="107">
        <v>2000</v>
      </c>
      <c r="R16" s="171"/>
      <c r="S16" s="108">
        <f t="shared" ref="S16" si="5">D16*R16</f>
        <v>0</v>
      </c>
      <c r="T16" s="109" t="str">
        <f t="shared" ref="T16" si="6">IF(ISNUMBER(R16), IF(R16&gt;Q16,"NEVYHOVUJE","VYHOVUJE")," ")</f>
        <v xml:space="preserve"> </v>
      </c>
      <c r="U16" s="150"/>
      <c r="V16" s="150"/>
    </row>
    <row r="17" spans="2:22" ht="93.75" customHeight="1" thickBot="1" x14ac:dyDescent="0.3">
      <c r="B17" s="92">
        <v>11</v>
      </c>
      <c r="C17" s="119" t="s">
        <v>61</v>
      </c>
      <c r="D17" s="93">
        <v>2</v>
      </c>
      <c r="E17" s="94" t="s">
        <v>31</v>
      </c>
      <c r="F17" s="119" t="s">
        <v>62</v>
      </c>
      <c r="G17" s="164"/>
      <c r="H17" s="95" t="s">
        <v>29</v>
      </c>
      <c r="I17" s="111" t="s">
        <v>46</v>
      </c>
      <c r="J17" s="96"/>
      <c r="K17" s="94"/>
      <c r="L17" s="94"/>
      <c r="M17" s="111" t="s">
        <v>42</v>
      </c>
      <c r="N17" s="111" t="s">
        <v>43</v>
      </c>
      <c r="O17" s="97">
        <v>21</v>
      </c>
      <c r="P17" s="98">
        <f t="shared" si="0"/>
        <v>10000</v>
      </c>
      <c r="Q17" s="99">
        <v>5000</v>
      </c>
      <c r="R17" s="172"/>
      <c r="S17" s="100">
        <f t="shared" ref="S17" si="7">D17*R17</f>
        <v>0</v>
      </c>
      <c r="T17" s="101" t="str">
        <f t="shared" ref="T17" si="8">IF(ISNUMBER(R17), IF(R17&gt;Q17,"NEVYHOVUJE","VYHOVUJE")," ")</f>
        <v xml:space="preserve"> </v>
      </c>
      <c r="U17" s="102"/>
      <c r="V17" s="94" t="s">
        <v>10</v>
      </c>
    </row>
    <row r="18" spans="2:22" ht="13.5" customHeight="1" thickTop="1" thickBot="1" x14ac:dyDescent="0.3">
      <c r="C18"/>
      <c r="D18"/>
      <c r="E18"/>
      <c r="F18"/>
      <c r="G18"/>
      <c r="H18"/>
      <c r="I18"/>
      <c r="J18"/>
      <c r="O18"/>
      <c r="P18"/>
      <c r="S18" s="39"/>
    </row>
    <row r="19" spans="2:22" ht="60.75" customHeight="1" thickTop="1" thickBot="1" x14ac:dyDescent="0.3">
      <c r="B19" s="132" t="s">
        <v>11</v>
      </c>
      <c r="C19" s="133"/>
      <c r="D19" s="133"/>
      <c r="E19" s="133"/>
      <c r="F19" s="133"/>
      <c r="G19" s="133"/>
      <c r="H19" s="123"/>
      <c r="I19" s="26"/>
      <c r="J19" s="26"/>
      <c r="K19" s="26"/>
      <c r="L19" s="27"/>
      <c r="M19" s="11"/>
      <c r="N19" s="11"/>
      <c r="O19" s="28"/>
      <c r="P19" s="28"/>
      <c r="Q19" s="29" t="s">
        <v>12</v>
      </c>
      <c r="R19" s="134" t="s">
        <v>13</v>
      </c>
      <c r="S19" s="135"/>
      <c r="T19" s="136"/>
      <c r="U19" s="21"/>
      <c r="V19" s="30"/>
    </row>
    <row r="20" spans="2:22" ht="33" customHeight="1" thickTop="1" thickBot="1" x14ac:dyDescent="0.3">
      <c r="B20" s="126" t="s">
        <v>14</v>
      </c>
      <c r="C20" s="126"/>
      <c r="D20" s="126"/>
      <c r="E20" s="126"/>
      <c r="F20" s="126"/>
      <c r="G20" s="126"/>
      <c r="H20" s="122"/>
      <c r="I20" s="31"/>
      <c r="L20" s="9"/>
      <c r="M20" s="9"/>
      <c r="N20" s="9"/>
      <c r="O20" s="32"/>
      <c r="P20" s="32"/>
      <c r="Q20" s="33">
        <f>SUM(P7:P17)</f>
        <v>79500</v>
      </c>
      <c r="R20" s="127">
        <f>SUM(S7:S17)</f>
        <v>0</v>
      </c>
      <c r="S20" s="128"/>
      <c r="T20" s="129"/>
    </row>
    <row r="21" spans="2:22" ht="14.25" customHeight="1" thickTop="1" x14ac:dyDescent="0.25">
      <c r="B21" s="37"/>
    </row>
    <row r="22" spans="2:22" ht="14.25" customHeight="1" x14ac:dyDescent="0.25">
      <c r="B22" s="38"/>
      <c r="C22" s="37"/>
    </row>
    <row r="23" spans="2:22" ht="14.25" customHeight="1" x14ac:dyDescent="0.25"/>
    <row r="24" spans="2:22" ht="14.25" customHeight="1" x14ac:dyDescent="0.25"/>
    <row r="25" spans="2:22" ht="14.25" customHeight="1" x14ac:dyDescent="0.25"/>
    <row r="26" spans="2:22" ht="14.25" customHeight="1" x14ac:dyDescent="0.25"/>
    <row r="27" spans="2:22" ht="14.25" customHeight="1" x14ac:dyDescent="0.25"/>
    <row r="28" spans="2:22" ht="14.25" customHeight="1" x14ac:dyDescent="0.25"/>
    <row r="29" spans="2:22" ht="14.25" customHeight="1" x14ac:dyDescent="0.25"/>
    <row r="30" spans="2:22" ht="14.25" customHeight="1" x14ac:dyDescent="0.25"/>
    <row r="31" spans="2:22" ht="14.25" customHeight="1" x14ac:dyDescent="0.25"/>
    <row r="32" spans="2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</sheetData>
  <sheetProtection algorithmName="SHA-512" hashValue="6knkWhO8yJg1GEb2lDcdE4DXZqiE4WqAIrBvzCxrE8nA2m8HNN6SN5QxJxQcINRVAJbsMRBZVxzoAkEEqxxYDA==" saltValue="vT7X0tMDPn6r/b2wAmS2Ug==" spinCount="100000" sheet="1" objects="1" scenarios="1"/>
  <mergeCells count="40">
    <mergeCell ref="L11:L13"/>
    <mergeCell ref="K11:K13"/>
    <mergeCell ref="K15:K16"/>
    <mergeCell ref="L15:L16"/>
    <mergeCell ref="I7:I8"/>
    <mergeCell ref="I9:I10"/>
    <mergeCell ref="I11:I13"/>
    <mergeCell ref="I15:I16"/>
    <mergeCell ref="J7:J8"/>
    <mergeCell ref="J9:J10"/>
    <mergeCell ref="J11:J13"/>
    <mergeCell ref="J15:J16"/>
    <mergeCell ref="M7:M8"/>
    <mergeCell ref="N7:N8"/>
    <mergeCell ref="L7:L8"/>
    <mergeCell ref="K7:K8"/>
    <mergeCell ref="K9:K10"/>
    <mergeCell ref="L9:L10"/>
    <mergeCell ref="V11:V13"/>
    <mergeCell ref="U11:U13"/>
    <mergeCell ref="V15:V16"/>
    <mergeCell ref="U15:U16"/>
    <mergeCell ref="U7:U8"/>
    <mergeCell ref="U9:U10"/>
    <mergeCell ref="B20:G20"/>
    <mergeCell ref="R20:T20"/>
    <mergeCell ref="B1:C1"/>
    <mergeCell ref="B19:G19"/>
    <mergeCell ref="R19:T19"/>
    <mergeCell ref="G2:O3"/>
    <mergeCell ref="O7:O8"/>
    <mergeCell ref="O9:O10"/>
    <mergeCell ref="O11:O13"/>
    <mergeCell ref="O15:O16"/>
    <mergeCell ref="N15:N16"/>
    <mergeCell ref="M15:M16"/>
    <mergeCell ref="M11:M13"/>
    <mergeCell ref="N11:N13"/>
    <mergeCell ref="N9:N10"/>
    <mergeCell ref="M9:M10"/>
  </mergeCells>
  <phoneticPr fontId="19" type="noConversion"/>
  <conditionalFormatting sqref="B7:B17 D7:D17">
    <cfRule type="containsBlanks" dxfId="11" priority="57">
      <formula>LEN(TRIM(B7))=0</formula>
    </cfRule>
  </conditionalFormatting>
  <conditionalFormatting sqref="B7:B17">
    <cfRule type="cellIs" dxfId="10" priority="52" operator="greaterThanOrEqual">
      <formula>1</formula>
    </cfRule>
  </conditionalFormatting>
  <conditionalFormatting sqref="T7:T17">
    <cfRule type="cellIs" dxfId="9" priority="49" operator="equal">
      <formula>"VYHOVUJE"</formula>
    </cfRule>
  </conditionalFormatting>
  <conditionalFormatting sqref="T7:T17">
    <cfRule type="cellIs" dxfId="8" priority="48" operator="equal">
      <formula>"NEVYHOVUJE"</formula>
    </cfRule>
  </conditionalFormatting>
  <conditionalFormatting sqref="G7:G17 R7:R17">
    <cfRule type="containsBlanks" dxfId="7" priority="29">
      <formula>LEN(TRIM(G7))=0</formula>
    </cfRule>
  </conditionalFormatting>
  <conditionalFormatting sqref="G7:G17 R7:R17">
    <cfRule type="notContainsBlanks" dxfId="6" priority="27">
      <formula>LEN(TRIM(G7))&gt;0</formula>
    </cfRule>
  </conditionalFormatting>
  <conditionalFormatting sqref="G7:G17 R7:R17">
    <cfRule type="notContainsBlanks" dxfId="5" priority="26">
      <formula>LEN(TRIM(G7))&gt;0</formula>
    </cfRule>
  </conditionalFormatting>
  <conditionalFormatting sqref="G7:G17">
    <cfRule type="notContainsBlanks" dxfId="4" priority="25">
      <formula>LEN(TRIM(G7))&gt;0</formula>
    </cfRule>
  </conditionalFormatting>
  <conditionalFormatting sqref="H7:H17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7">
    <cfRule type="notContainsBlanks" dxfId="0" priority="4">
      <formula>LEN(TRIM(H7))&gt;0</formula>
    </cfRule>
  </conditionalFormatting>
  <dataValidations count="2">
    <dataValidation type="list" showInputMessage="1" showErrorMessage="1" sqref="E7:E17" xr:uid="{00000000-0002-0000-0000-000000000000}">
      <formula1>"ks,bal,sada,"</formula1>
    </dataValidation>
    <dataValidation type="list" showInputMessage="1" showErrorMessage="1" sqref="H7:H17 J7 J9 J11 J14:J15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V7:V11 V14:V15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2022-07-20T05:13:43Z</cp:lastPrinted>
  <dcterms:created xsi:type="dcterms:W3CDTF">2014-03-05T12:43:32Z</dcterms:created>
  <dcterms:modified xsi:type="dcterms:W3CDTF">2023-03-09T10:28:53Z</dcterms:modified>
</cp:coreProperties>
</file>